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Лист1!$A$1:$T$92</definedName>
  </definedNames>
  <calcPr calcId="124519"/>
</workbook>
</file>

<file path=xl/calcChain.xml><?xml version="1.0" encoding="utf-8"?>
<calcChain xmlns="http://schemas.openxmlformats.org/spreadsheetml/2006/main">
  <c r="B43" i="1"/>
  <c r="T13" l="1"/>
  <c r="T14"/>
  <c r="S13"/>
  <c r="S14"/>
  <c r="S15"/>
  <c r="T15" s="1"/>
  <c r="T42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S12"/>
  <c r="T12" s="1"/>
  <c r="S16"/>
  <c r="T16" s="1"/>
  <c r="C45" l="1"/>
  <c r="T43" s="1"/>
  <c r="D43"/>
  <c r="E43"/>
  <c r="F43"/>
  <c r="G43"/>
  <c r="H43"/>
  <c r="I43"/>
  <c r="J43"/>
  <c r="K43"/>
  <c r="L43"/>
  <c r="M43"/>
  <c r="N43"/>
  <c r="O43"/>
  <c r="P43"/>
  <c r="Q43"/>
  <c r="R43"/>
  <c r="C43"/>
  <c r="S43" l="1"/>
</calcChain>
</file>

<file path=xl/sharedStrings.xml><?xml version="1.0" encoding="utf-8"?>
<sst xmlns="http://schemas.openxmlformats.org/spreadsheetml/2006/main" count="57" uniqueCount="57">
  <si>
    <t>Ведомость результатов диагностической работы</t>
  </si>
  <si>
    <t>Название ОО</t>
  </si>
  <si>
    <t>Класс</t>
  </si>
  <si>
    <t>процент выполнения части 1</t>
  </si>
  <si>
    <t>итого</t>
  </si>
  <si>
    <t>задание 1</t>
  </si>
  <si>
    <t>задание 2</t>
  </si>
  <si>
    <t>задание 3</t>
  </si>
  <si>
    <t>задание 4</t>
  </si>
  <si>
    <t>Задача 2</t>
  </si>
  <si>
    <t>Задача 3</t>
  </si>
  <si>
    <t>Задача 4</t>
  </si>
  <si>
    <t>Задача 1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</si>
  <si>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</si>
  <si>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</si>
  <si>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</si>
  <si>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</si>
  <si>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</si>
  <si>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</si>
  <si>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</si>
  <si>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</si>
  <si>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</si>
  <si>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</si>
  <si>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</si>
  <si>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</si>
  <si>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часть 1 - естественнонаучная грамотность</t>
  </si>
  <si>
    <t>Ср. процент</t>
  </si>
  <si>
    <t>Ср.бал</t>
  </si>
  <si>
    <t>Благодатовский филиал ГБОУ СОШ «ОЦ» им. С.Ф. Зинченко пос. Глушицкий</t>
  </si>
  <si>
    <t>Всего писавших</t>
  </si>
  <si>
    <t>ГБОУ ООШ им.Р.Нигмати пос.Иргизский</t>
  </si>
  <si>
    <t>Ср. сумма баллов</t>
  </si>
  <si>
    <t>ГБОУ ООШ пос. Аверьяновский</t>
  </si>
  <si>
    <t>ГБОУ ООШ пос. Шумовский</t>
  </si>
  <si>
    <t>ГБОУ ООШ с. Новопавловка</t>
  </si>
  <si>
    <t>ГБОУ ООШ с. Новый Камелик</t>
  </si>
  <si>
    <t>ГБОУ ООШ с. Тамбовка</t>
  </si>
  <si>
    <t>ГБОУ ООШ с.Малая Глушица</t>
  </si>
  <si>
    <t>ГБОУ ООШ с.Мокша</t>
  </si>
  <si>
    <t>ГБОУ СОШ «ОЦ» им.С.Ф.Зинченко пос.Глушицкий</t>
  </si>
  <si>
    <t>ГБОУ СОШ «ОЦ» п.Южный</t>
  </si>
  <si>
    <t>ОО</t>
  </si>
  <si>
    <t>ГБОУ СОШ «ОЦ» пос. Поляков</t>
  </si>
  <si>
    <t>ГБОУ СОШ «ОЦ» с. Августовка</t>
  </si>
  <si>
    <t>ГБОУ СОШ «ОЦ» с. Александровка</t>
  </si>
  <si>
    <t>ГБОУ СОШ «ОЦ» с.Украинка</t>
  </si>
  <si>
    <t>ГБОУ СОШ «ОЦ»пос.Фрунзенский</t>
  </si>
  <si>
    <t>ГБОУ СОШ №1 «ОЦ» им. В.И.Фокина с. Большая Глушица</t>
  </si>
  <si>
    <t>ГБОУ СОШ №1 им. И.М. Кузнецова с. Большая Черниговка</t>
  </si>
  <si>
    <t>ГБОУ СОШ №2 «ОЦ» с. Большая Глушица</t>
  </si>
  <si>
    <t>ГБОУ СОШ №2 "ОЦ" им. Г.А.Смолякова с. Большая Черниговка</t>
  </si>
  <si>
    <t>ГБОУ СОШ им. А.А. Каргина п. Краснооктябрьский</t>
  </si>
  <si>
    <t>ГБОУ СОШ пос. Восточный</t>
  </si>
  <si>
    <t>ГБОУ СОШ с.Константиновка</t>
  </si>
  <si>
    <t>Торшиловский филиал  ГБОУ СОШ «ОЦ» им. С.Ф.Зинченко пос. Глушицкий</t>
  </si>
  <si>
    <t>Южное управление</t>
  </si>
  <si>
    <t xml:space="preserve">Всего ОО (23и 1 филиал):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</si>
</sst>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4" xfId="0" applyFont="1" applyFill="1" applyBorder="1"/>
    <xf numFmtId="0" fontId="0" fillId="0" borderId="0" xfId="0" applyAlignment="1">
      <alignment wrapText="1"/>
    </xf>
    <xf numFmtId="0" fontId="1" fillId="4" borderId="4" xfId="0" applyFont="1" applyFill="1" applyBorder="1" applyAlignment="1">
      <alignment wrapText="1"/>
    </xf>
    <xf numFmtId="0" fontId="1" fillId="3" borderId="4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 выполнения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Val val="1"/>
          </c:dLbls>
          <c:cat>
            <c:strRef>
              <c:f>Лист1!$A$12:$A$35</c:f>
              <c:strCache>
                <c:ptCount val="24"/>
                <c:pt idx="0">
                  <c:v>Благодатовский филиал ГБОУ СОШ «ОЦ» им. С.Ф. Зинченко пос. Глушицкий</c:v>
                </c:pt>
                <c:pt idx="1">
                  <c:v>ГБОУ ООШ им.Р.Нигмати пос.Иргизский</c:v>
                </c:pt>
                <c:pt idx="2">
                  <c:v>ГБОУ ООШ пос. Аверьяновский</c:v>
                </c:pt>
                <c:pt idx="3">
                  <c:v>ГБОУ ООШ пос. Шумовский</c:v>
                </c:pt>
                <c:pt idx="4">
                  <c:v>ГБОУ ООШ с. Новопавловка</c:v>
                </c:pt>
                <c:pt idx="5">
                  <c:v>ГБОУ ООШ с. Новый Камелик</c:v>
                </c:pt>
                <c:pt idx="6">
                  <c:v>ГБОУ ООШ с. Тамбовка</c:v>
                </c:pt>
                <c:pt idx="7">
                  <c:v>ГБОУ ООШ с.Малая Глушица</c:v>
                </c:pt>
                <c:pt idx="8">
                  <c:v>ГБОУ ООШ с.Мокша</c:v>
                </c:pt>
                <c:pt idx="9">
                  <c:v>ГБОУ СОШ «ОЦ» им.С.Ф.Зинченко пос.Глушицкий</c:v>
                </c:pt>
                <c:pt idx="10">
                  <c:v>ГБОУ СОШ «ОЦ» п.Южный</c:v>
                </c:pt>
                <c:pt idx="11">
                  <c:v>ГБОУ СОШ «ОЦ» пос. Поляков</c:v>
                </c:pt>
                <c:pt idx="12">
                  <c:v>ГБОУ СОШ «ОЦ» с. Августовка</c:v>
                </c:pt>
                <c:pt idx="13">
                  <c:v>ГБОУ СОШ «ОЦ» с. Александровка</c:v>
                </c:pt>
                <c:pt idx="14">
                  <c:v>ГБОУ СОШ «ОЦ» с.Украинка</c:v>
                </c:pt>
                <c:pt idx="15">
                  <c:v>ГБОУ СОШ «ОЦ»пос.Фрунзенский</c:v>
                </c:pt>
                <c:pt idx="16">
                  <c:v>ГБОУ СОШ №1 «ОЦ» им. В.И.Фокина с. Большая Глушица</c:v>
                </c:pt>
                <c:pt idx="17">
                  <c:v>ГБОУ СОШ №1 им. И.М. Кузнецова с. Большая Черниговка</c:v>
                </c:pt>
                <c:pt idx="18">
                  <c:v>ГБОУ СОШ №2 «ОЦ» с. Большая Глушица</c:v>
                </c:pt>
                <c:pt idx="19">
                  <c:v>ГБОУ СОШ №2 "ОЦ" им. Г.А.Смолякова с. Большая Черниговка</c:v>
                </c:pt>
                <c:pt idx="20">
                  <c:v>ГБОУ СОШ им. А.А. Каргина п. Краснооктябрьский</c:v>
                </c:pt>
                <c:pt idx="21">
                  <c:v>ГБОУ СОШ пос. Восточный</c:v>
                </c:pt>
                <c:pt idx="22">
                  <c:v>ГБОУ СОШ с.Константиновка</c:v>
                </c:pt>
                <c:pt idx="23">
                  <c:v>Торшиловский филиал  ГБОУ СОШ «ОЦ» им. С.Ф.Зинченко пос. Глушицкий</c:v>
                </c:pt>
              </c:strCache>
            </c:strRef>
          </c:cat>
          <c:val>
            <c:numRef>
              <c:f>Лист1!$T$12:$T$35</c:f>
              <c:numCache>
                <c:formatCode>0.0</c:formatCode>
                <c:ptCount val="24"/>
                <c:pt idx="0">
                  <c:v>77.777777777777786</c:v>
                </c:pt>
                <c:pt idx="1">
                  <c:v>48.148148148148145</c:v>
                </c:pt>
                <c:pt idx="2">
                  <c:v>61.111111111111114</c:v>
                </c:pt>
                <c:pt idx="3">
                  <c:v>50</c:v>
                </c:pt>
                <c:pt idx="4">
                  <c:v>35</c:v>
                </c:pt>
                <c:pt idx="5">
                  <c:v>32.222222222222221</c:v>
                </c:pt>
                <c:pt idx="6">
                  <c:v>52.777777777777779</c:v>
                </c:pt>
                <c:pt idx="7">
                  <c:v>63.888888888888886</c:v>
                </c:pt>
                <c:pt idx="8">
                  <c:v>51.851851851851862</c:v>
                </c:pt>
                <c:pt idx="9">
                  <c:v>31.871345029239762</c:v>
                </c:pt>
                <c:pt idx="10">
                  <c:v>54.44444444444445</c:v>
                </c:pt>
                <c:pt idx="11">
                  <c:v>33.333333333333329</c:v>
                </c:pt>
                <c:pt idx="12">
                  <c:v>55.144032921810691</c:v>
                </c:pt>
                <c:pt idx="13">
                  <c:v>47.407407407407412</c:v>
                </c:pt>
                <c:pt idx="14">
                  <c:v>44.047619047619044</c:v>
                </c:pt>
                <c:pt idx="15">
                  <c:v>38.194444444444443</c:v>
                </c:pt>
                <c:pt idx="16">
                  <c:v>34.858387799564269</c:v>
                </c:pt>
                <c:pt idx="17">
                  <c:v>31.899641577060933</c:v>
                </c:pt>
                <c:pt idx="18">
                  <c:v>35.122410546139363</c:v>
                </c:pt>
                <c:pt idx="19">
                  <c:v>53.796296296296298</c:v>
                </c:pt>
                <c:pt idx="20">
                  <c:v>37.878787878787875</c:v>
                </c:pt>
                <c:pt idx="21">
                  <c:v>63.333333333333329</c:v>
                </c:pt>
                <c:pt idx="22">
                  <c:v>62.962962962962962</c:v>
                </c:pt>
                <c:pt idx="23">
                  <c:v>41.666666666666671</c:v>
                </c:pt>
              </c:numCache>
            </c:numRef>
          </c:val>
        </c:ser>
        <c:dLbls>
          <c:showVal val="1"/>
        </c:dLbls>
        <c:axId val="61320576"/>
        <c:axId val="61408384"/>
      </c:barChart>
      <c:catAx>
        <c:axId val="6132057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61408384"/>
        <c:crosses val="autoZero"/>
        <c:auto val="1"/>
        <c:lblAlgn val="ctr"/>
        <c:lblOffset val="100"/>
      </c:catAx>
      <c:valAx>
        <c:axId val="61408384"/>
        <c:scaling>
          <c:orientation val="minMax"/>
        </c:scaling>
        <c:axPos val="b"/>
        <c:majorGridlines/>
        <c:numFmt formatCode="0.0" sourceLinked="1"/>
        <c:majorTickMark val="none"/>
        <c:tickLblPos val="nextTo"/>
        <c:crossAx val="613205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1401535</xdr:colOff>
      <xdr:row>49</xdr:row>
      <xdr:rowOff>27215</xdr:rowOff>
    </xdr:from>
    <xdr:to>
      <xdr:col>17</xdr:col>
      <xdr:colOff>734785</xdr:colOff>
      <xdr:row>89</xdr:row>
      <xdr:rowOff>122464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view="pageBreakPreview" topLeftCell="A28" zoomScale="70" zoomScaleNormal="70" zoomScaleSheetLayoutView="70" workbookViewId="0">
      <selection activeCell="A43" sqref="A43"/>
    </sheetView>
  </sheetViews>
  <sheetFormatPr defaultRowHeight="15"/>
  <cols>
    <col min="1" max="1" width="49.85546875" customWidth="1"/>
    <col min="2" max="2" width="11" customWidth="1"/>
    <col min="3" max="3" width="11.140625" customWidth="1"/>
    <col min="4" max="4" width="11.7109375" customWidth="1"/>
    <col min="5" max="5" width="10.28515625" customWidth="1"/>
    <col min="6" max="6" width="10.5703125" customWidth="1"/>
    <col min="7" max="8" width="10" customWidth="1"/>
    <col min="9" max="9" width="11" customWidth="1"/>
    <col min="10" max="10" width="10" customWidth="1"/>
    <col min="11" max="11" width="10.85546875" customWidth="1"/>
    <col min="12" max="12" width="11" customWidth="1"/>
    <col min="13" max="13" width="11.85546875" customWidth="1"/>
    <col min="14" max="14" width="10.7109375" customWidth="1"/>
    <col min="15" max="15" width="11.28515625" customWidth="1"/>
    <col min="16" max="16" width="10.85546875" customWidth="1"/>
    <col min="17" max="18" width="11.42578125" customWidth="1"/>
    <col min="19" max="19" width="11.28515625" customWidth="1"/>
    <col min="20" max="20" width="13.140625" customWidth="1"/>
  </cols>
  <sheetData>
    <row r="1" spans="1:37" ht="15.75" thickBot="1"/>
    <row r="2" spans="1:37" ht="15.75" thickBot="1">
      <c r="D2" s="23" t="s">
        <v>0</v>
      </c>
      <c r="E2" s="24"/>
      <c r="F2" s="24"/>
      <c r="G2" s="24"/>
      <c r="H2" s="24"/>
      <c r="I2" s="25"/>
    </row>
    <row r="3" spans="1:37">
      <c r="AJ3">
        <v>0</v>
      </c>
      <c r="AK3">
        <v>0</v>
      </c>
    </row>
    <row r="4" spans="1:37">
      <c r="A4" s="1" t="s">
        <v>1</v>
      </c>
      <c r="B4" s="1"/>
      <c r="C4" s="26" t="s">
        <v>55</v>
      </c>
      <c r="D4" s="26"/>
      <c r="E4" s="26"/>
      <c r="F4" s="26"/>
      <c r="G4" s="26"/>
      <c r="H4" s="26"/>
      <c r="I4" s="26"/>
      <c r="AJ4">
        <v>1</v>
      </c>
      <c r="AK4">
        <v>1</v>
      </c>
    </row>
    <row r="5" spans="1:37">
      <c r="A5" s="1" t="s">
        <v>2</v>
      </c>
      <c r="B5" s="1"/>
      <c r="C5" s="26">
        <v>5</v>
      </c>
      <c r="D5" s="26"/>
      <c r="E5" s="26"/>
      <c r="F5" s="26"/>
      <c r="G5" s="26"/>
      <c r="H5" s="26"/>
      <c r="I5" s="26"/>
      <c r="AJ5">
        <v>2</v>
      </c>
    </row>
    <row r="6" spans="1:37">
      <c r="A6" s="1"/>
      <c r="B6" s="1"/>
      <c r="C6" s="26"/>
      <c r="D6" s="26"/>
      <c r="E6" s="26"/>
      <c r="F6" s="26"/>
      <c r="G6" s="26"/>
      <c r="H6" s="26"/>
      <c r="I6" s="26"/>
    </row>
    <row r="9" spans="1:37" ht="25.15" customHeight="1">
      <c r="A9" s="21" t="s">
        <v>41</v>
      </c>
      <c r="B9" s="12"/>
      <c r="C9" s="22" t="s">
        <v>25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7" ht="27.6" customHeight="1">
      <c r="A10" s="21"/>
      <c r="B10" s="14"/>
      <c r="C10" s="27" t="s">
        <v>12</v>
      </c>
      <c r="D10" s="28"/>
      <c r="E10" s="28"/>
      <c r="F10" s="29"/>
      <c r="G10" s="27" t="s">
        <v>9</v>
      </c>
      <c r="H10" s="28"/>
      <c r="I10" s="28"/>
      <c r="J10" s="29"/>
      <c r="K10" s="27" t="s">
        <v>10</v>
      </c>
      <c r="L10" s="28"/>
      <c r="M10" s="28"/>
      <c r="N10" s="29"/>
      <c r="O10" s="27" t="s">
        <v>11</v>
      </c>
      <c r="P10" s="28"/>
      <c r="Q10" s="28"/>
      <c r="R10" s="29"/>
      <c r="S10" s="5"/>
      <c r="T10" s="5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7" ht="28.15" customHeight="1">
      <c r="A11" s="21"/>
      <c r="B11" s="15" t="s">
        <v>29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18</v>
      </c>
      <c r="M11" s="6" t="s">
        <v>19</v>
      </c>
      <c r="N11" s="6" t="s">
        <v>20</v>
      </c>
      <c r="O11" s="6" t="s">
        <v>21</v>
      </c>
      <c r="P11" s="6" t="s">
        <v>22</v>
      </c>
      <c r="Q11" s="6" t="s">
        <v>23</v>
      </c>
      <c r="R11" s="6" t="s">
        <v>24</v>
      </c>
      <c r="S11" s="3" t="s">
        <v>31</v>
      </c>
      <c r="T11" s="3" t="s">
        <v>3</v>
      </c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7" ht="30">
      <c r="A12" s="13" t="s">
        <v>28</v>
      </c>
      <c r="B12" s="16">
        <v>1</v>
      </c>
      <c r="C12" s="17">
        <v>1</v>
      </c>
      <c r="D12" s="17">
        <v>1</v>
      </c>
      <c r="E12" s="17">
        <v>1</v>
      </c>
      <c r="F12" s="17">
        <v>0</v>
      </c>
      <c r="G12" s="17">
        <v>1</v>
      </c>
      <c r="H12" s="17">
        <v>1</v>
      </c>
      <c r="I12" s="17">
        <v>1</v>
      </c>
      <c r="J12" s="17">
        <v>2</v>
      </c>
      <c r="K12" s="17">
        <v>1</v>
      </c>
      <c r="L12" s="17">
        <v>0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0</v>
      </c>
      <c r="S12" s="18">
        <f t="shared" ref="S12:S15" si="0">IF(B12="",0,SUM(C12:R12)/B12)</f>
        <v>14</v>
      </c>
      <c r="T12" s="18">
        <f>S12/18*100</f>
        <v>77.777777777777786</v>
      </c>
    </row>
    <row r="13" spans="1:37">
      <c r="A13" s="13" t="s">
        <v>30</v>
      </c>
      <c r="B13" s="16">
        <v>3</v>
      </c>
      <c r="C13" s="17">
        <v>0</v>
      </c>
      <c r="D13" s="17">
        <v>1</v>
      </c>
      <c r="E13" s="17">
        <v>2</v>
      </c>
      <c r="F13" s="17">
        <v>1</v>
      </c>
      <c r="G13" s="17">
        <v>1</v>
      </c>
      <c r="H13" s="17">
        <v>1</v>
      </c>
      <c r="I13" s="17">
        <v>3</v>
      </c>
      <c r="J13" s="17">
        <v>4</v>
      </c>
      <c r="K13" s="17">
        <v>1</v>
      </c>
      <c r="L13" s="17">
        <v>3</v>
      </c>
      <c r="M13" s="17">
        <v>4</v>
      </c>
      <c r="N13" s="17">
        <v>2</v>
      </c>
      <c r="O13" s="17">
        <v>1</v>
      </c>
      <c r="P13" s="17">
        <v>1</v>
      </c>
      <c r="Q13" s="17">
        <v>0</v>
      </c>
      <c r="R13" s="17">
        <v>1</v>
      </c>
      <c r="S13" s="18">
        <f t="shared" si="0"/>
        <v>8.6666666666666661</v>
      </c>
      <c r="T13" s="18">
        <f t="shared" ref="T13:T41" si="1">S13/18*100</f>
        <v>48.148148148148145</v>
      </c>
    </row>
    <row r="14" spans="1:37">
      <c r="A14" s="13" t="s">
        <v>32</v>
      </c>
      <c r="B14" s="16">
        <v>1</v>
      </c>
      <c r="C14" s="17">
        <v>1</v>
      </c>
      <c r="D14" s="17">
        <v>1</v>
      </c>
      <c r="E14" s="17">
        <v>0</v>
      </c>
      <c r="F14" s="17">
        <v>1</v>
      </c>
      <c r="G14" s="17">
        <v>1</v>
      </c>
      <c r="H14" s="17">
        <v>0</v>
      </c>
      <c r="I14" s="17">
        <v>0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0</v>
      </c>
      <c r="P14" s="17">
        <v>1</v>
      </c>
      <c r="Q14" s="17">
        <v>0</v>
      </c>
      <c r="R14" s="17">
        <v>1</v>
      </c>
      <c r="S14" s="18">
        <f t="shared" si="0"/>
        <v>11</v>
      </c>
      <c r="T14" s="18">
        <f t="shared" si="1"/>
        <v>61.111111111111114</v>
      </c>
    </row>
    <row r="15" spans="1:37">
      <c r="A15" s="13" t="s">
        <v>33</v>
      </c>
      <c r="B15" s="16">
        <v>3</v>
      </c>
      <c r="C15" s="17">
        <v>1</v>
      </c>
      <c r="D15" s="17">
        <v>2</v>
      </c>
      <c r="E15" s="17">
        <v>3</v>
      </c>
      <c r="F15" s="17">
        <v>2</v>
      </c>
      <c r="G15" s="17">
        <v>2</v>
      </c>
      <c r="H15" s="17">
        <v>1</v>
      </c>
      <c r="I15" s="17">
        <v>0</v>
      </c>
      <c r="J15" s="17">
        <v>5</v>
      </c>
      <c r="K15" s="17">
        <v>1</v>
      </c>
      <c r="L15" s="17">
        <v>2</v>
      </c>
      <c r="M15" s="17">
        <v>2</v>
      </c>
      <c r="N15" s="17">
        <v>1</v>
      </c>
      <c r="O15" s="17">
        <v>1</v>
      </c>
      <c r="P15" s="17">
        <v>1</v>
      </c>
      <c r="Q15" s="17">
        <v>2</v>
      </c>
      <c r="R15" s="17">
        <v>1</v>
      </c>
      <c r="S15" s="18">
        <f t="shared" si="0"/>
        <v>9</v>
      </c>
      <c r="T15" s="18">
        <f t="shared" si="1"/>
        <v>50</v>
      </c>
    </row>
    <row r="16" spans="1:37">
      <c r="A16" s="13" t="s">
        <v>34</v>
      </c>
      <c r="B16" s="16">
        <v>10</v>
      </c>
      <c r="C16" s="17">
        <v>1</v>
      </c>
      <c r="D16" s="17">
        <v>2</v>
      </c>
      <c r="E16" s="17">
        <v>6</v>
      </c>
      <c r="F16" s="17">
        <v>3</v>
      </c>
      <c r="G16" s="17">
        <v>8</v>
      </c>
      <c r="H16" s="17">
        <v>6</v>
      </c>
      <c r="I16" s="17">
        <v>2</v>
      </c>
      <c r="J16" s="17">
        <v>7</v>
      </c>
      <c r="K16" s="17">
        <v>3</v>
      </c>
      <c r="L16" s="17">
        <v>2</v>
      </c>
      <c r="M16" s="17">
        <v>3</v>
      </c>
      <c r="N16" s="17">
        <v>2</v>
      </c>
      <c r="O16" s="17">
        <v>10</v>
      </c>
      <c r="P16" s="17">
        <v>5</v>
      </c>
      <c r="Q16" s="17">
        <v>3</v>
      </c>
      <c r="R16" s="17">
        <v>0</v>
      </c>
      <c r="S16" s="18">
        <f>IF(B16="",0,SUM(C16:R16)/B16)</f>
        <v>6.3</v>
      </c>
      <c r="T16" s="18">
        <f t="shared" si="1"/>
        <v>35</v>
      </c>
    </row>
    <row r="17" spans="1:20">
      <c r="A17" s="13" t="s">
        <v>35</v>
      </c>
      <c r="B17" s="16">
        <v>5</v>
      </c>
      <c r="C17" s="17">
        <v>1</v>
      </c>
      <c r="D17" s="17">
        <v>1</v>
      </c>
      <c r="E17" s="17">
        <v>2</v>
      </c>
      <c r="F17" s="17">
        <v>3</v>
      </c>
      <c r="G17" s="17">
        <v>1</v>
      </c>
      <c r="H17" s="17">
        <v>1</v>
      </c>
      <c r="I17" s="17">
        <v>1</v>
      </c>
      <c r="J17" s="17">
        <v>5</v>
      </c>
      <c r="K17" s="17">
        <v>3</v>
      </c>
      <c r="L17" s="17">
        <v>1</v>
      </c>
      <c r="M17" s="17">
        <v>1</v>
      </c>
      <c r="N17" s="17">
        <v>3</v>
      </c>
      <c r="O17" s="17">
        <v>4</v>
      </c>
      <c r="P17" s="17">
        <v>2</v>
      </c>
      <c r="Q17" s="17">
        <v>0</v>
      </c>
      <c r="R17" s="17">
        <v>0</v>
      </c>
      <c r="S17" s="18">
        <f t="shared" ref="S17:S42" si="2">IF(B17="",0,SUM(C17:R17)/B17)</f>
        <v>5.8</v>
      </c>
      <c r="T17" s="18">
        <f t="shared" si="1"/>
        <v>32.222222222222221</v>
      </c>
    </row>
    <row r="18" spans="1:20">
      <c r="A18" s="13" t="s">
        <v>36</v>
      </c>
      <c r="B18" s="16">
        <v>6</v>
      </c>
      <c r="C18" s="17">
        <v>2</v>
      </c>
      <c r="D18" s="17">
        <v>3</v>
      </c>
      <c r="E18" s="17">
        <v>5</v>
      </c>
      <c r="F18" s="17">
        <v>3</v>
      </c>
      <c r="G18" s="17">
        <v>6</v>
      </c>
      <c r="H18" s="17">
        <v>2</v>
      </c>
      <c r="I18" s="17">
        <v>2</v>
      </c>
      <c r="J18" s="17">
        <v>6</v>
      </c>
      <c r="K18" s="17">
        <v>6</v>
      </c>
      <c r="L18" s="17">
        <v>6</v>
      </c>
      <c r="M18" s="17">
        <v>4</v>
      </c>
      <c r="N18" s="17">
        <v>1</v>
      </c>
      <c r="O18" s="17">
        <v>3</v>
      </c>
      <c r="P18" s="17">
        <v>3</v>
      </c>
      <c r="Q18" s="17">
        <v>1</v>
      </c>
      <c r="R18" s="17">
        <v>4</v>
      </c>
      <c r="S18" s="18">
        <f t="shared" si="2"/>
        <v>9.5</v>
      </c>
      <c r="T18" s="18">
        <f t="shared" si="1"/>
        <v>52.777777777777779</v>
      </c>
    </row>
    <row r="19" spans="1:20">
      <c r="A19" s="13" t="s">
        <v>37</v>
      </c>
      <c r="B19" s="16">
        <v>4</v>
      </c>
      <c r="C19" s="17">
        <v>2</v>
      </c>
      <c r="D19" s="17">
        <v>2</v>
      </c>
      <c r="E19" s="17">
        <v>3</v>
      </c>
      <c r="F19" s="17">
        <v>2</v>
      </c>
      <c r="G19" s="17">
        <v>4</v>
      </c>
      <c r="H19" s="17">
        <v>3</v>
      </c>
      <c r="I19" s="17">
        <v>1</v>
      </c>
      <c r="J19" s="17">
        <v>3</v>
      </c>
      <c r="K19" s="17">
        <v>3</v>
      </c>
      <c r="L19" s="17">
        <v>3</v>
      </c>
      <c r="M19" s="17">
        <v>5</v>
      </c>
      <c r="N19" s="17">
        <v>2</v>
      </c>
      <c r="O19" s="17">
        <v>3</v>
      </c>
      <c r="P19" s="17">
        <v>4</v>
      </c>
      <c r="Q19" s="17">
        <v>2</v>
      </c>
      <c r="R19" s="17">
        <v>4</v>
      </c>
      <c r="S19" s="18">
        <f t="shared" si="2"/>
        <v>11.5</v>
      </c>
      <c r="T19" s="18">
        <f t="shared" si="1"/>
        <v>63.888888888888886</v>
      </c>
    </row>
    <row r="20" spans="1:20">
      <c r="A20" s="13" t="s">
        <v>38</v>
      </c>
      <c r="B20" s="16">
        <v>6</v>
      </c>
      <c r="C20" s="17">
        <v>5</v>
      </c>
      <c r="D20" s="17">
        <v>2</v>
      </c>
      <c r="E20" s="17">
        <v>4</v>
      </c>
      <c r="F20" s="17">
        <v>3</v>
      </c>
      <c r="G20" s="17">
        <v>5</v>
      </c>
      <c r="H20" s="17">
        <v>2</v>
      </c>
      <c r="I20" s="17">
        <v>1</v>
      </c>
      <c r="J20" s="17">
        <v>7</v>
      </c>
      <c r="K20" s="17">
        <v>4</v>
      </c>
      <c r="L20" s="17">
        <v>3</v>
      </c>
      <c r="M20" s="17">
        <v>3</v>
      </c>
      <c r="N20" s="17">
        <v>4</v>
      </c>
      <c r="O20" s="17">
        <v>3</v>
      </c>
      <c r="P20" s="17">
        <v>3</v>
      </c>
      <c r="Q20" s="17">
        <v>4</v>
      </c>
      <c r="R20" s="17">
        <v>3</v>
      </c>
      <c r="S20" s="18">
        <f t="shared" si="2"/>
        <v>9.3333333333333339</v>
      </c>
      <c r="T20" s="18">
        <f t="shared" si="1"/>
        <v>51.851851851851862</v>
      </c>
    </row>
    <row r="21" spans="1:20">
      <c r="A21" s="13" t="s">
        <v>39</v>
      </c>
      <c r="B21" s="16">
        <v>19</v>
      </c>
      <c r="C21" s="17">
        <v>2</v>
      </c>
      <c r="D21" s="17">
        <v>3</v>
      </c>
      <c r="E21" s="17">
        <v>9</v>
      </c>
      <c r="F21" s="17">
        <v>7</v>
      </c>
      <c r="G21" s="17">
        <v>8</v>
      </c>
      <c r="H21" s="17">
        <v>4</v>
      </c>
      <c r="I21" s="17">
        <v>4</v>
      </c>
      <c r="J21" s="17">
        <v>13</v>
      </c>
      <c r="K21" s="17">
        <v>7</v>
      </c>
      <c r="L21" s="17">
        <v>1</v>
      </c>
      <c r="M21" s="17">
        <v>7</v>
      </c>
      <c r="N21" s="17">
        <v>5</v>
      </c>
      <c r="O21" s="17">
        <v>9</v>
      </c>
      <c r="P21" s="17">
        <v>12</v>
      </c>
      <c r="Q21" s="17">
        <v>11</v>
      </c>
      <c r="R21" s="17">
        <v>7</v>
      </c>
      <c r="S21" s="18">
        <f t="shared" si="2"/>
        <v>5.7368421052631575</v>
      </c>
      <c r="T21" s="18">
        <f t="shared" si="1"/>
        <v>31.871345029239762</v>
      </c>
    </row>
    <row r="22" spans="1:20">
      <c r="A22" s="13" t="s">
        <v>40</v>
      </c>
      <c r="B22" s="16">
        <v>10</v>
      </c>
      <c r="C22" s="17">
        <v>2</v>
      </c>
      <c r="D22" s="17">
        <v>3</v>
      </c>
      <c r="E22" s="17">
        <v>4</v>
      </c>
      <c r="F22" s="17">
        <v>6</v>
      </c>
      <c r="G22" s="17">
        <v>7</v>
      </c>
      <c r="H22" s="17">
        <v>10</v>
      </c>
      <c r="I22" s="17">
        <v>7</v>
      </c>
      <c r="J22" s="17">
        <v>8</v>
      </c>
      <c r="K22" s="17">
        <v>7</v>
      </c>
      <c r="L22" s="17">
        <v>9</v>
      </c>
      <c r="M22" s="17">
        <v>7</v>
      </c>
      <c r="N22" s="17">
        <v>6</v>
      </c>
      <c r="O22" s="17">
        <v>6</v>
      </c>
      <c r="P22" s="17">
        <v>8</v>
      </c>
      <c r="Q22" s="17">
        <v>4</v>
      </c>
      <c r="R22" s="17">
        <v>4</v>
      </c>
      <c r="S22" s="18">
        <f t="shared" si="2"/>
        <v>9.8000000000000007</v>
      </c>
      <c r="T22" s="18">
        <f t="shared" si="1"/>
        <v>54.44444444444445</v>
      </c>
    </row>
    <row r="23" spans="1:20">
      <c r="A23" s="13" t="s">
        <v>42</v>
      </c>
      <c r="B23" s="16">
        <v>9</v>
      </c>
      <c r="C23" s="17">
        <v>0</v>
      </c>
      <c r="D23" s="17">
        <v>3</v>
      </c>
      <c r="E23" s="17">
        <v>3</v>
      </c>
      <c r="F23" s="17">
        <v>5</v>
      </c>
      <c r="G23" s="17">
        <v>3</v>
      </c>
      <c r="H23" s="17">
        <v>3</v>
      </c>
      <c r="I23" s="17">
        <v>2</v>
      </c>
      <c r="J23" s="17">
        <v>7</v>
      </c>
      <c r="K23" s="17">
        <v>4</v>
      </c>
      <c r="L23" s="17">
        <v>2</v>
      </c>
      <c r="M23" s="17">
        <v>7</v>
      </c>
      <c r="N23" s="17">
        <v>2</v>
      </c>
      <c r="O23" s="17">
        <v>6</v>
      </c>
      <c r="P23" s="17">
        <v>2</v>
      </c>
      <c r="Q23" s="17">
        <v>2</v>
      </c>
      <c r="R23" s="17">
        <v>3</v>
      </c>
      <c r="S23" s="18">
        <f t="shared" si="2"/>
        <v>6</v>
      </c>
      <c r="T23" s="18">
        <f t="shared" si="1"/>
        <v>33.333333333333329</v>
      </c>
    </row>
    <row r="24" spans="1:20">
      <c r="A24" s="13" t="s">
        <v>43</v>
      </c>
      <c r="B24" s="16">
        <v>27</v>
      </c>
      <c r="C24" s="17">
        <v>22</v>
      </c>
      <c r="D24" s="17">
        <v>18</v>
      </c>
      <c r="E24" s="17">
        <v>22</v>
      </c>
      <c r="F24" s="17">
        <v>16</v>
      </c>
      <c r="G24" s="17">
        <v>21</v>
      </c>
      <c r="H24" s="17">
        <v>13</v>
      </c>
      <c r="I24" s="17">
        <v>8</v>
      </c>
      <c r="J24" s="17">
        <v>18</v>
      </c>
      <c r="K24" s="17">
        <v>22</v>
      </c>
      <c r="L24" s="17">
        <v>16</v>
      </c>
      <c r="M24" s="17">
        <v>31</v>
      </c>
      <c r="N24" s="17">
        <v>9</v>
      </c>
      <c r="O24" s="17">
        <v>18</v>
      </c>
      <c r="P24" s="17">
        <v>16</v>
      </c>
      <c r="Q24" s="17">
        <v>11</v>
      </c>
      <c r="R24" s="17">
        <v>7</v>
      </c>
      <c r="S24" s="18">
        <f t="shared" si="2"/>
        <v>9.9259259259259256</v>
      </c>
      <c r="T24" s="18">
        <f t="shared" si="1"/>
        <v>55.144032921810691</v>
      </c>
    </row>
    <row r="25" spans="1:20">
      <c r="A25" s="13" t="s">
        <v>44</v>
      </c>
      <c r="B25" s="16">
        <v>15</v>
      </c>
      <c r="C25" s="17">
        <v>10</v>
      </c>
      <c r="D25" s="17">
        <v>5</v>
      </c>
      <c r="E25" s="17">
        <v>7</v>
      </c>
      <c r="F25" s="17">
        <v>4</v>
      </c>
      <c r="G25" s="17">
        <v>11</v>
      </c>
      <c r="H25" s="17">
        <v>11</v>
      </c>
      <c r="I25" s="17">
        <v>7</v>
      </c>
      <c r="J25" s="17">
        <v>17</v>
      </c>
      <c r="K25" s="17">
        <v>5</v>
      </c>
      <c r="L25" s="17">
        <v>3</v>
      </c>
      <c r="M25" s="17">
        <v>12</v>
      </c>
      <c r="N25" s="17">
        <v>5</v>
      </c>
      <c r="O25" s="17">
        <v>11</v>
      </c>
      <c r="P25" s="17">
        <v>12</v>
      </c>
      <c r="Q25" s="17">
        <v>7</v>
      </c>
      <c r="R25" s="17">
        <v>1</v>
      </c>
      <c r="S25" s="18">
        <f t="shared" si="2"/>
        <v>8.5333333333333332</v>
      </c>
      <c r="T25" s="18">
        <f t="shared" si="1"/>
        <v>47.407407407407412</v>
      </c>
    </row>
    <row r="26" spans="1:20">
      <c r="A26" s="13" t="s">
        <v>45</v>
      </c>
      <c r="B26" s="16">
        <v>14</v>
      </c>
      <c r="C26" s="17">
        <v>5</v>
      </c>
      <c r="D26" s="17">
        <v>7</v>
      </c>
      <c r="E26" s="17">
        <v>8</v>
      </c>
      <c r="F26" s="17">
        <v>8</v>
      </c>
      <c r="G26" s="17">
        <v>6</v>
      </c>
      <c r="H26" s="17">
        <v>6</v>
      </c>
      <c r="I26" s="17">
        <v>5</v>
      </c>
      <c r="J26" s="17">
        <v>11</v>
      </c>
      <c r="K26" s="17">
        <v>5</v>
      </c>
      <c r="L26" s="17">
        <v>3</v>
      </c>
      <c r="M26" s="17">
        <v>11</v>
      </c>
      <c r="N26" s="17">
        <v>6</v>
      </c>
      <c r="O26" s="17">
        <v>11</v>
      </c>
      <c r="P26" s="17">
        <v>6</v>
      </c>
      <c r="Q26" s="17">
        <v>9</v>
      </c>
      <c r="R26" s="17">
        <v>4</v>
      </c>
      <c r="S26" s="18">
        <f t="shared" si="2"/>
        <v>7.9285714285714288</v>
      </c>
      <c r="T26" s="18">
        <f t="shared" si="1"/>
        <v>44.047619047619044</v>
      </c>
    </row>
    <row r="27" spans="1:20">
      <c r="A27" s="13" t="s">
        <v>46</v>
      </c>
      <c r="B27" s="16">
        <v>8</v>
      </c>
      <c r="C27" s="17">
        <v>2</v>
      </c>
      <c r="D27" s="17">
        <v>4</v>
      </c>
      <c r="E27" s="17">
        <v>5</v>
      </c>
      <c r="F27" s="17">
        <v>5</v>
      </c>
      <c r="G27" s="17">
        <v>3</v>
      </c>
      <c r="H27" s="17">
        <v>3</v>
      </c>
      <c r="I27" s="17">
        <v>3</v>
      </c>
      <c r="J27" s="17">
        <v>7</v>
      </c>
      <c r="K27" s="17">
        <v>2</v>
      </c>
      <c r="L27" s="17">
        <v>2</v>
      </c>
      <c r="M27" s="17">
        <v>4</v>
      </c>
      <c r="N27" s="17">
        <v>2</v>
      </c>
      <c r="O27" s="17">
        <v>6</v>
      </c>
      <c r="P27" s="17">
        <v>4</v>
      </c>
      <c r="Q27" s="17">
        <v>1</v>
      </c>
      <c r="R27" s="17">
        <v>2</v>
      </c>
      <c r="S27" s="18">
        <f t="shared" si="2"/>
        <v>6.875</v>
      </c>
      <c r="T27" s="18">
        <f t="shared" si="1"/>
        <v>38.194444444444443</v>
      </c>
    </row>
    <row r="28" spans="1:20" ht="30">
      <c r="A28" s="13" t="s">
        <v>47</v>
      </c>
      <c r="B28" s="16">
        <v>51</v>
      </c>
      <c r="C28" s="17">
        <v>7</v>
      </c>
      <c r="D28" s="17">
        <v>13</v>
      </c>
      <c r="E28" s="17">
        <v>25</v>
      </c>
      <c r="F28" s="17">
        <v>21</v>
      </c>
      <c r="G28" s="17">
        <v>24</v>
      </c>
      <c r="H28" s="17">
        <v>27</v>
      </c>
      <c r="I28" s="17">
        <v>14</v>
      </c>
      <c r="J28" s="17">
        <v>40</v>
      </c>
      <c r="K28" s="17">
        <v>20</v>
      </c>
      <c r="L28" s="17">
        <v>9</v>
      </c>
      <c r="M28" s="17">
        <v>34</v>
      </c>
      <c r="N28" s="17">
        <v>16</v>
      </c>
      <c r="O28" s="17">
        <v>27</v>
      </c>
      <c r="P28" s="17">
        <v>16</v>
      </c>
      <c r="Q28" s="17">
        <v>16</v>
      </c>
      <c r="R28" s="17">
        <v>11</v>
      </c>
      <c r="S28" s="18">
        <f t="shared" si="2"/>
        <v>6.2745098039215685</v>
      </c>
      <c r="T28" s="18">
        <f t="shared" si="1"/>
        <v>34.858387799564269</v>
      </c>
    </row>
    <row r="29" spans="1:20" ht="30">
      <c r="A29" s="13" t="s">
        <v>48</v>
      </c>
      <c r="B29" s="16">
        <v>31</v>
      </c>
      <c r="C29" s="17">
        <v>7</v>
      </c>
      <c r="D29" s="17">
        <v>6</v>
      </c>
      <c r="E29" s="17">
        <v>16</v>
      </c>
      <c r="F29" s="17">
        <v>19</v>
      </c>
      <c r="G29" s="17">
        <v>16</v>
      </c>
      <c r="H29" s="17">
        <v>14</v>
      </c>
      <c r="I29" s="17">
        <v>6</v>
      </c>
      <c r="J29" s="17">
        <v>17</v>
      </c>
      <c r="K29" s="17">
        <v>14</v>
      </c>
      <c r="L29" s="17">
        <v>3</v>
      </c>
      <c r="M29" s="17">
        <v>11</v>
      </c>
      <c r="N29" s="17">
        <v>6</v>
      </c>
      <c r="O29" s="17">
        <v>21</v>
      </c>
      <c r="P29" s="17">
        <v>13</v>
      </c>
      <c r="Q29" s="17">
        <v>5</v>
      </c>
      <c r="R29" s="17">
        <v>4</v>
      </c>
      <c r="S29" s="18">
        <f t="shared" si="2"/>
        <v>5.741935483870968</v>
      </c>
      <c r="T29" s="18">
        <f t="shared" si="1"/>
        <v>31.899641577060933</v>
      </c>
    </row>
    <row r="30" spans="1:20">
      <c r="A30" s="13" t="s">
        <v>49</v>
      </c>
      <c r="B30" s="16">
        <v>59</v>
      </c>
      <c r="C30" s="17">
        <v>15</v>
      </c>
      <c r="D30" s="17">
        <v>14</v>
      </c>
      <c r="E30" s="17">
        <v>31</v>
      </c>
      <c r="F30" s="17">
        <v>25</v>
      </c>
      <c r="G30" s="17">
        <v>35</v>
      </c>
      <c r="H30" s="17">
        <v>29</v>
      </c>
      <c r="I30" s="17">
        <v>12</v>
      </c>
      <c r="J30" s="17">
        <v>44</v>
      </c>
      <c r="K30" s="17">
        <v>23</v>
      </c>
      <c r="L30" s="17">
        <v>19</v>
      </c>
      <c r="M30" s="17">
        <v>39</v>
      </c>
      <c r="N30" s="17">
        <v>12</v>
      </c>
      <c r="O30" s="17">
        <v>26</v>
      </c>
      <c r="P30" s="17">
        <v>24</v>
      </c>
      <c r="Q30" s="17">
        <v>12</v>
      </c>
      <c r="R30" s="17">
        <v>13</v>
      </c>
      <c r="S30" s="18">
        <f t="shared" si="2"/>
        <v>6.3220338983050848</v>
      </c>
      <c r="T30" s="18">
        <f t="shared" si="1"/>
        <v>35.122410546139363</v>
      </c>
    </row>
    <row r="31" spans="1:20" ht="30">
      <c r="A31" s="13" t="s">
        <v>50</v>
      </c>
      <c r="B31" s="16">
        <v>60</v>
      </c>
      <c r="C31" s="17">
        <v>22</v>
      </c>
      <c r="D31" s="17">
        <v>22</v>
      </c>
      <c r="E31" s="17">
        <v>51</v>
      </c>
      <c r="F31" s="17">
        <v>32</v>
      </c>
      <c r="G31" s="17">
        <v>49</v>
      </c>
      <c r="H31" s="17">
        <v>23</v>
      </c>
      <c r="I31" s="17">
        <v>19</v>
      </c>
      <c r="J31" s="17">
        <v>54</v>
      </c>
      <c r="K31" s="17">
        <v>40</v>
      </c>
      <c r="L31" s="17">
        <v>20</v>
      </c>
      <c r="M31" s="17">
        <v>60</v>
      </c>
      <c r="N31" s="17">
        <v>18</v>
      </c>
      <c r="O31" s="17">
        <v>54</v>
      </c>
      <c r="P31" s="17">
        <v>37</v>
      </c>
      <c r="Q31" s="17">
        <v>55</v>
      </c>
      <c r="R31" s="17">
        <v>25</v>
      </c>
      <c r="S31" s="18">
        <f t="shared" si="2"/>
        <v>9.6833333333333336</v>
      </c>
      <c r="T31" s="18">
        <f t="shared" si="1"/>
        <v>53.796296296296298</v>
      </c>
    </row>
    <row r="32" spans="1:20">
      <c r="A32" s="13" t="s">
        <v>51</v>
      </c>
      <c r="B32" s="16">
        <v>11</v>
      </c>
      <c r="C32" s="17">
        <v>5</v>
      </c>
      <c r="D32" s="17">
        <v>3</v>
      </c>
      <c r="E32" s="17">
        <v>4</v>
      </c>
      <c r="F32" s="17">
        <v>3</v>
      </c>
      <c r="G32" s="17">
        <v>5</v>
      </c>
      <c r="H32" s="17">
        <v>3</v>
      </c>
      <c r="I32" s="17">
        <v>2</v>
      </c>
      <c r="J32" s="17">
        <v>8</v>
      </c>
      <c r="K32" s="17">
        <v>4</v>
      </c>
      <c r="L32" s="17">
        <v>0</v>
      </c>
      <c r="M32" s="17">
        <v>5</v>
      </c>
      <c r="N32" s="17">
        <v>5</v>
      </c>
      <c r="O32" s="17">
        <v>4</v>
      </c>
      <c r="P32" s="17">
        <v>9</v>
      </c>
      <c r="Q32" s="17">
        <v>7</v>
      </c>
      <c r="R32" s="17">
        <v>8</v>
      </c>
      <c r="S32" s="18">
        <f t="shared" si="2"/>
        <v>6.8181818181818183</v>
      </c>
      <c r="T32" s="18">
        <f t="shared" si="1"/>
        <v>37.878787878787875</v>
      </c>
    </row>
    <row r="33" spans="1:20">
      <c r="A33" s="13" t="s">
        <v>52</v>
      </c>
      <c r="B33" s="16">
        <v>5</v>
      </c>
      <c r="C33" s="17">
        <v>4</v>
      </c>
      <c r="D33" s="17">
        <v>1</v>
      </c>
      <c r="E33" s="17">
        <v>2</v>
      </c>
      <c r="F33" s="17">
        <v>4</v>
      </c>
      <c r="G33" s="17">
        <v>3</v>
      </c>
      <c r="H33" s="17">
        <v>3</v>
      </c>
      <c r="I33" s="17">
        <v>2</v>
      </c>
      <c r="J33" s="17">
        <v>8</v>
      </c>
      <c r="K33" s="17">
        <v>5</v>
      </c>
      <c r="L33" s="17">
        <v>3</v>
      </c>
      <c r="M33" s="17">
        <v>6</v>
      </c>
      <c r="N33" s="17">
        <v>4</v>
      </c>
      <c r="O33" s="17">
        <v>4</v>
      </c>
      <c r="P33" s="17">
        <v>5</v>
      </c>
      <c r="Q33" s="17">
        <v>1</v>
      </c>
      <c r="R33" s="17">
        <v>2</v>
      </c>
      <c r="S33" s="18">
        <f t="shared" si="2"/>
        <v>11.4</v>
      </c>
      <c r="T33" s="18">
        <f t="shared" si="1"/>
        <v>63.333333333333329</v>
      </c>
    </row>
    <row r="34" spans="1:20">
      <c r="A34" s="13" t="s">
        <v>53</v>
      </c>
      <c r="B34" s="16">
        <v>3</v>
      </c>
      <c r="C34" s="17">
        <v>2</v>
      </c>
      <c r="D34" s="17">
        <v>3</v>
      </c>
      <c r="E34" s="17">
        <v>1</v>
      </c>
      <c r="F34" s="17">
        <v>2</v>
      </c>
      <c r="G34" s="17">
        <v>3</v>
      </c>
      <c r="H34" s="17">
        <v>1</v>
      </c>
      <c r="I34" s="17">
        <v>3</v>
      </c>
      <c r="J34" s="17">
        <v>2</v>
      </c>
      <c r="K34" s="17">
        <v>0</v>
      </c>
      <c r="L34" s="17">
        <v>2</v>
      </c>
      <c r="M34" s="17">
        <v>3</v>
      </c>
      <c r="N34" s="17">
        <v>3</v>
      </c>
      <c r="O34" s="17">
        <v>3</v>
      </c>
      <c r="P34" s="17">
        <v>3</v>
      </c>
      <c r="Q34" s="17">
        <v>1</v>
      </c>
      <c r="R34" s="17">
        <v>2</v>
      </c>
      <c r="S34" s="18">
        <f t="shared" si="2"/>
        <v>11.333333333333334</v>
      </c>
      <c r="T34" s="18">
        <f t="shared" si="1"/>
        <v>62.962962962962962</v>
      </c>
    </row>
    <row r="35" spans="1:20" ht="30">
      <c r="A35" s="13" t="s">
        <v>54</v>
      </c>
      <c r="B35" s="16">
        <v>2</v>
      </c>
      <c r="C35" s="17">
        <v>0</v>
      </c>
      <c r="D35" s="17">
        <v>1</v>
      </c>
      <c r="E35" s="17">
        <v>0</v>
      </c>
      <c r="F35" s="17">
        <v>1</v>
      </c>
      <c r="G35" s="17">
        <v>0</v>
      </c>
      <c r="H35" s="17">
        <v>1</v>
      </c>
      <c r="I35" s="17">
        <v>1</v>
      </c>
      <c r="J35" s="17">
        <v>3</v>
      </c>
      <c r="K35" s="17">
        <v>2</v>
      </c>
      <c r="L35" s="17">
        <v>1</v>
      </c>
      <c r="M35" s="17">
        <v>1</v>
      </c>
      <c r="N35" s="17">
        <v>2</v>
      </c>
      <c r="O35" s="17">
        <v>1</v>
      </c>
      <c r="P35" s="17">
        <v>0</v>
      </c>
      <c r="Q35" s="17">
        <v>1</v>
      </c>
      <c r="R35" s="17">
        <v>0</v>
      </c>
      <c r="S35" s="18">
        <f t="shared" si="2"/>
        <v>7.5</v>
      </c>
      <c r="T35" s="18">
        <f t="shared" si="1"/>
        <v>41.666666666666671</v>
      </c>
    </row>
    <row r="36" spans="1:20">
      <c r="A36" s="13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>
        <f t="shared" si="2"/>
        <v>0</v>
      </c>
      <c r="T36" s="18">
        <f t="shared" si="1"/>
        <v>0</v>
      </c>
    </row>
    <row r="37" spans="1:20">
      <c r="A37" s="13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>
        <f t="shared" si="2"/>
        <v>0</v>
      </c>
      <c r="T37" s="18">
        <f t="shared" si="1"/>
        <v>0</v>
      </c>
    </row>
    <row r="38" spans="1:20">
      <c r="A38" s="13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>
        <f t="shared" si="2"/>
        <v>0</v>
      </c>
      <c r="T38" s="18">
        <f t="shared" si="1"/>
        <v>0</v>
      </c>
    </row>
    <row r="39" spans="1:20">
      <c r="A39" s="13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>
        <f t="shared" si="2"/>
        <v>0</v>
      </c>
      <c r="T39" s="18">
        <f t="shared" si="1"/>
        <v>0</v>
      </c>
    </row>
    <row r="40" spans="1:20">
      <c r="A40" s="13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>
        <f t="shared" si="2"/>
        <v>0</v>
      </c>
      <c r="T40" s="18">
        <f t="shared" si="1"/>
        <v>0</v>
      </c>
    </row>
    <row r="41" spans="1:20">
      <c r="A41" s="13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>
        <f t="shared" si="2"/>
        <v>0</v>
      </c>
      <c r="T41" s="18">
        <f t="shared" si="1"/>
        <v>0</v>
      </c>
    </row>
    <row r="42" spans="1:20">
      <c r="A42" s="13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>
        <f t="shared" si="2"/>
        <v>0</v>
      </c>
      <c r="T42" s="18">
        <f t="shared" ref="T42" si="3">S42/18*B42*100</f>
        <v>0</v>
      </c>
    </row>
    <row r="43" spans="1:20">
      <c r="A43" s="4" t="s">
        <v>4</v>
      </c>
      <c r="B43" s="20">
        <f>SUM(B12:B42)</f>
        <v>363</v>
      </c>
      <c r="C43" s="8">
        <f>SUMIF($A$12:$A$42,"&lt;&gt;0",C12:C42)</f>
        <v>119</v>
      </c>
      <c r="D43" s="8">
        <f t="shared" ref="D43:R43" si="4">SUMIF($A$12:$A$42,"&lt;&gt;0",D12:D42)</f>
        <v>121</v>
      </c>
      <c r="E43" s="8">
        <f t="shared" si="4"/>
        <v>214</v>
      </c>
      <c r="F43" s="8">
        <f t="shared" si="4"/>
        <v>176</v>
      </c>
      <c r="G43" s="8">
        <f t="shared" si="4"/>
        <v>223</v>
      </c>
      <c r="H43" s="8">
        <f t="shared" si="4"/>
        <v>168</v>
      </c>
      <c r="I43" s="8">
        <f t="shared" si="4"/>
        <v>106</v>
      </c>
      <c r="J43" s="8">
        <f t="shared" si="4"/>
        <v>297</v>
      </c>
      <c r="K43" s="8">
        <f t="shared" si="4"/>
        <v>183</v>
      </c>
      <c r="L43" s="8">
        <f t="shared" si="4"/>
        <v>114</v>
      </c>
      <c r="M43" s="8">
        <f t="shared" si="4"/>
        <v>262</v>
      </c>
      <c r="N43" s="8">
        <f t="shared" si="4"/>
        <v>118</v>
      </c>
      <c r="O43" s="8">
        <f t="shared" si="4"/>
        <v>233</v>
      </c>
      <c r="P43" s="8">
        <f t="shared" si="4"/>
        <v>188</v>
      </c>
      <c r="Q43" s="8">
        <f t="shared" si="4"/>
        <v>156</v>
      </c>
      <c r="R43" s="9">
        <f t="shared" si="4"/>
        <v>107</v>
      </c>
      <c r="S43" s="19">
        <f>SUM(S12:S42)/C45</f>
        <v>8.5405416860016654</v>
      </c>
      <c r="T43" s="19">
        <f>SUM(T12:T42)/C45</f>
        <v>47.447453811120369</v>
      </c>
    </row>
    <row r="44" spans="1:20">
      <c r="S44" s="7" t="s">
        <v>27</v>
      </c>
      <c r="T44" s="7" t="s">
        <v>26</v>
      </c>
    </row>
    <row r="45" spans="1:20">
      <c r="A45" s="11" t="s">
        <v>56</v>
      </c>
      <c r="B45" s="11"/>
      <c r="C45" s="10">
        <f>COUNTIF($A$12:$A$42,"&lt;&gt;")</f>
        <v>24</v>
      </c>
    </row>
  </sheetData>
  <protectedRanges>
    <protectedRange sqref="A12:R42" name="Диапазон2"/>
    <protectedRange sqref="C4:I6" name="Диапазон1"/>
  </protectedRanges>
  <mergeCells count="10">
    <mergeCell ref="A9:A11"/>
    <mergeCell ref="C9:T9"/>
    <mergeCell ref="D2:I2"/>
    <mergeCell ref="C4:I4"/>
    <mergeCell ref="C5:I5"/>
    <mergeCell ref="C6:I6"/>
    <mergeCell ref="C10:F10"/>
    <mergeCell ref="G10:J10"/>
    <mergeCell ref="K10:N10"/>
    <mergeCell ref="O10:R10"/>
  </mergeCells>
  <dataValidations disablePrompts="1" count="3">
    <dataValidation type="list" allowBlank="1" showInputMessage="1" showErrorMessage="1" sqref="C42:I42 K42:L42 N42:R42">
      <formula1>$AK$3:$AK$4</formula1>
    </dataValidation>
    <dataValidation type="list" allowBlank="1" showInputMessage="1" showErrorMessage="1" sqref="M42 J42">
      <formula1>$AJ$3:$AJ$5</formula1>
    </dataValidation>
    <dataValidation showDropDown="1" sqref="C12:R41"/>
  </dataValidations>
  <pageMargins left="0.7" right="0.7" top="0.75" bottom="0.75" header="0.3" footer="0.3"/>
  <pageSetup paperSize="9" scale="50" orientation="landscape" r:id="rId1"/>
  <rowBreaks count="1" manualBreakCount="1">
    <brk id="46" max="19" man="1"/>
  </rowBreaks>
  <colBreaks count="1" manualBreakCount="1">
    <brk id="20" max="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2019-11-25T14:22:50Z</dcterms:created>
  <dcterms:modified xsi:type="dcterms:W3CDTF">2021-06-16T10:25:53Z</dcterms:modified>
</cp:coreProperties>
</file>